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Mayo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REP_EPG034_EjecucionPresupuesta!$A$1:$M$25</definedName>
  </definedNames>
  <calcPr calcId="152511"/>
  <fileRecoveryPr repairLoad="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  <c r="D24" i="1"/>
  <c r="E24" i="1"/>
  <c r="F24" i="1"/>
  <c r="G24" i="1"/>
  <c r="H24" i="1"/>
  <c r="I24" i="1"/>
  <c r="J24" i="1"/>
  <c r="L24" i="1"/>
  <c r="M24" i="1"/>
  <c r="C24" i="1"/>
  <c r="D21" i="1"/>
  <c r="E21" i="1"/>
  <c r="F21" i="1"/>
  <c r="F22" i="1" s="1"/>
  <c r="G21" i="1"/>
  <c r="G22" i="1" s="1"/>
  <c r="H21" i="1"/>
  <c r="I21" i="1"/>
  <c r="J21" i="1"/>
  <c r="L21" i="1"/>
  <c r="M21" i="1"/>
  <c r="C21" i="1"/>
  <c r="C22" i="1" s="1"/>
  <c r="D16" i="1"/>
  <c r="E16" i="1"/>
  <c r="F16" i="1"/>
  <c r="G16" i="1"/>
  <c r="H16" i="1"/>
  <c r="I16" i="1"/>
  <c r="J16" i="1"/>
  <c r="L16" i="1"/>
  <c r="M16" i="1"/>
  <c r="N16" i="1"/>
  <c r="C16" i="1"/>
  <c r="D11" i="1"/>
  <c r="E11" i="1"/>
  <c r="F11" i="1"/>
  <c r="G11" i="1"/>
  <c r="H11" i="1"/>
  <c r="I11" i="1"/>
  <c r="J11" i="1"/>
  <c r="L11" i="1"/>
  <c r="M11" i="1"/>
  <c r="N11" i="1"/>
  <c r="C11" i="1"/>
  <c r="D8" i="1"/>
  <c r="E8" i="1"/>
  <c r="F8" i="1"/>
  <c r="G8" i="1"/>
  <c r="H8" i="1"/>
  <c r="I8" i="1"/>
  <c r="J8" i="1"/>
  <c r="L8" i="1"/>
  <c r="M8" i="1"/>
  <c r="C8" i="1"/>
  <c r="H22" i="1" l="1"/>
  <c r="H25" i="1" s="1"/>
  <c r="E22" i="1"/>
  <c r="M22" i="1"/>
  <c r="M25" i="1" s="1"/>
  <c r="D22" i="1"/>
  <c r="D25" i="1" s="1"/>
  <c r="G25" i="1"/>
  <c r="L22" i="1"/>
  <c r="L25" i="1" s="1"/>
  <c r="J22" i="1"/>
  <c r="J25" i="1" s="1"/>
  <c r="I22" i="1"/>
  <c r="I25" i="1" s="1"/>
  <c r="F25" i="1"/>
  <c r="C25" i="1"/>
  <c r="E25" i="1"/>
</calcChain>
</file>

<file path=xl/sharedStrings.xml><?xml version="1.0" encoding="utf-8"?>
<sst xmlns="http://schemas.openxmlformats.org/spreadsheetml/2006/main" count="80" uniqueCount="54">
  <si>
    <t>Año Fiscal:</t>
  </si>
  <si>
    <t/>
  </si>
  <si>
    <t>Vigencia:</t>
  </si>
  <si>
    <t>Actual</t>
  </si>
  <si>
    <t>Periodo:</t>
  </si>
  <si>
    <t>Enero-Mayo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</si>
  <si>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</si>
  <si>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</si>
  <si>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</si>
  <si>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</si>
  <si>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</si>
  <si>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</si>
  <si>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</si>
  <si>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</si>
  <si>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</si>
  <si>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</si>
  <si>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</si>
  <si>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</si>
  <si>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</si>
  <si>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</si>
  <si>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</si>
  <si>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</si>
  <si>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</si>
  <si>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</si>
  <si>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</si>
  <si>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</si>
  <si>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</si>
  <si>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</si>
  <si>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</si>
  <si>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</si>
  <si>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</si>
  <si>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</si>
  <si>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</si>
  <si>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</si>
  <si>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</si>
  <si>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</si>
  <si>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</si>
  <si>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</si>
  <si>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</si>
  <si>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</si>
  <si>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</si>
  <si>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</si>
  <si>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</si>
  <si>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</si>
  <si>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</si>
  <si>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</si>
  <si>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</si>
  <si>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</si>
  <si>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</si>
  <si>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</si>
  <si>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</si>
  <si>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</si>
  <si>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</si>
  <si>
    <t>% EJEC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</si>
</sst>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1" fillId="3" borderId="0" xfId="0" applyFont="1" applyFill="1" applyBorder="1"/>
    <xf numFmtId="0" fontId="1" fillId="5" borderId="0" xfId="0" applyFont="1" applyFill="1" applyBorder="1"/>
    <xf numFmtId="0" fontId="1" fillId="4" borderId="0" xfId="0" applyFont="1" applyFill="1" applyBorder="1"/>
    <xf numFmtId="164" fontId="3" fillId="3" borderId="3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4" fillId="4" borderId="2" xfId="1" applyNumberFormat="1" applyFont="1" applyFill="1" applyBorder="1" applyAlignment="1">
      <alignment horizontal="right" vertical="center" wrapText="1" readingOrder="1"/>
    </xf>
    <xf numFmtId="10" fontId="3" fillId="0" borderId="2" xfId="2" applyNumberFormat="1" applyFont="1" applyFill="1" applyBorder="1" applyAlignment="1">
      <alignment horizontal="right" vertical="center" wrapText="1" readingOrder="1"/>
    </xf>
    <xf numFmtId="10" fontId="3" fillId="3" borderId="2" xfId="2" applyNumberFormat="1" applyFont="1" applyFill="1" applyBorder="1" applyAlignment="1">
      <alignment horizontal="right" vertical="center" wrapText="1" readingOrder="1"/>
    </xf>
    <xf numFmtId="10" fontId="3" fillId="5" borderId="2" xfId="2" applyNumberFormat="1" applyFont="1" applyFill="1" applyBorder="1" applyAlignment="1">
      <alignment horizontal="right" vertical="center" wrapText="1" readingOrder="1"/>
    </xf>
    <xf numFmtId="10" fontId="4" fillId="4" borderId="2" xfId="2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2" xfId="1" applyNumberFormat="1" applyFont="1" applyFill="1" applyBorder="1" applyAlignment="1">
      <alignment horizontal="center" vertical="center" wrapText="1" readingOrder="1"/>
    </xf>
    <xf numFmtId="10" fontId="7" fillId="2" borderId="2" xfId="2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164" fontId="9" fillId="0" borderId="0" xfId="1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/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9050"/>
          <a:ext cx="1819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20050" y="0"/>
          <a:ext cx="1752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workbookViewId="0"/>
  </sheetViews>
  <sheetFormatPr baseColWidth="10" defaultRowHeight="15"/>
  <cols>
    <col min="1" max="1" width="15.75" customWidth="1"/>
    <col min="2" max="2" width="27.625" customWidth="1"/>
    <col min="3" max="3" width="14.875" style="5" customWidth="1"/>
    <col min="4" max="4" width="14.75" style="5" customWidth="1"/>
    <col min="5" max="5" width="13.25" style="5" customWidth="1"/>
    <col min="6" max="6" width="14" style="5" customWidth="1"/>
    <col min="7" max="7" width="13.875" style="5" customWidth="1"/>
    <col min="8" max="8" width="14.875" style="5" customWidth="1"/>
    <col min="9" max="9" width="14.25" style="5" customWidth="1"/>
    <col min="10" max="10" width="15.875" style="5" customWidth="1"/>
    <col min="11" max="11" width="11.625" style="5" customWidth="1"/>
    <col min="12" max="13" width="15.875" style="5" customWidth="1"/>
    <col min="14" max="14" width="0" hidden="1" customWidth="1"/>
    <col min="15" max="15" width="6.375" customWidth="1"/>
  </cols>
  <sheetData>
    <row r="1" spans="1:14">
      <c r="A1" s="2" t="s">
        <v>1</v>
      </c>
      <c r="B1" s="1" t="s">
        <v>0</v>
      </c>
      <c r="C1" s="3">
        <v>2019</v>
      </c>
      <c r="D1" s="26" t="s">
        <v>1</v>
      </c>
      <c r="E1" s="27"/>
      <c r="F1" s="26" t="s">
        <v>1</v>
      </c>
      <c r="G1" s="26" t="s">
        <v>1</v>
      </c>
      <c r="H1" s="26" t="s">
        <v>1</v>
      </c>
      <c r="I1" s="26" t="s">
        <v>1</v>
      </c>
      <c r="J1" s="26" t="s">
        <v>1</v>
      </c>
      <c r="K1" s="4"/>
      <c r="L1" s="4" t="s">
        <v>1</v>
      </c>
      <c r="M1" s="4" t="s">
        <v>1</v>
      </c>
    </row>
    <row r="2" spans="1:14">
      <c r="A2" s="2" t="s">
        <v>1</v>
      </c>
      <c r="B2" s="1" t="s">
        <v>2</v>
      </c>
      <c r="C2" s="3" t="s">
        <v>3</v>
      </c>
      <c r="D2" s="26" t="s">
        <v>1</v>
      </c>
      <c r="E2" s="27"/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4"/>
      <c r="L2" s="4" t="s">
        <v>1</v>
      </c>
      <c r="M2" s="4" t="s">
        <v>1</v>
      </c>
    </row>
    <row r="3" spans="1:14">
      <c r="A3" s="2" t="s">
        <v>1</v>
      </c>
      <c r="B3" s="12" t="s">
        <v>4</v>
      </c>
      <c r="C3" s="13" t="s">
        <v>5</v>
      </c>
      <c r="D3" s="26" t="s">
        <v>1</v>
      </c>
      <c r="E3" s="27"/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4"/>
      <c r="L3" s="4" t="s">
        <v>1</v>
      </c>
      <c r="M3" s="4" t="s">
        <v>1</v>
      </c>
    </row>
    <row r="4" spans="1:14" s="25" customFormat="1" ht="31.5" customHeight="1">
      <c r="A4" s="22" t="s">
        <v>6</v>
      </c>
      <c r="B4" s="22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4" t="s">
        <v>53</v>
      </c>
      <c r="L4" s="23" t="s">
        <v>16</v>
      </c>
      <c r="M4" s="23" t="s">
        <v>17</v>
      </c>
    </row>
    <row r="5" spans="1:14">
      <c r="A5" s="6" t="s">
        <v>18</v>
      </c>
      <c r="B5" s="7" t="s">
        <v>19</v>
      </c>
      <c r="C5" s="14">
        <v>183257000000</v>
      </c>
      <c r="D5" s="14">
        <v>0</v>
      </c>
      <c r="E5" s="14">
        <v>1498000000</v>
      </c>
      <c r="F5" s="14">
        <v>181759000000</v>
      </c>
      <c r="G5" s="14">
        <v>0</v>
      </c>
      <c r="H5" s="14">
        <v>66883650087</v>
      </c>
      <c r="I5" s="14">
        <v>114875349913</v>
      </c>
      <c r="J5" s="14">
        <v>66001650087</v>
      </c>
      <c r="K5" s="18">
        <f>+J5/F5</f>
        <v>0.36312727340599366</v>
      </c>
      <c r="L5" s="14">
        <v>66001650087</v>
      </c>
      <c r="M5" s="14">
        <v>66001650087</v>
      </c>
    </row>
    <row r="6" spans="1:14" ht="22.5">
      <c r="A6" s="6" t="s">
        <v>20</v>
      </c>
      <c r="B6" s="7" t="s">
        <v>21</v>
      </c>
      <c r="C6" s="14">
        <v>69440000000</v>
      </c>
      <c r="D6" s="14">
        <v>0</v>
      </c>
      <c r="E6" s="14">
        <v>0</v>
      </c>
      <c r="F6" s="14">
        <v>69440000000</v>
      </c>
      <c r="G6" s="14">
        <v>0</v>
      </c>
      <c r="H6" s="14">
        <v>22203685338</v>
      </c>
      <c r="I6" s="14">
        <v>47236314662</v>
      </c>
      <c r="J6" s="14">
        <v>22203685338</v>
      </c>
      <c r="K6" s="18">
        <f t="shared" ref="K6:K25" si="0">+J6/F6</f>
        <v>0.319753533093318</v>
      </c>
      <c r="L6" s="14">
        <v>22203685338</v>
      </c>
      <c r="M6" s="14">
        <v>22203685338</v>
      </c>
    </row>
    <row r="7" spans="1:14" ht="22.5">
      <c r="A7" s="6" t="s">
        <v>22</v>
      </c>
      <c r="B7" s="7" t="s">
        <v>23</v>
      </c>
      <c r="C7" s="14">
        <v>2176000000</v>
      </c>
      <c r="D7" s="14">
        <v>0</v>
      </c>
      <c r="E7" s="14">
        <v>0</v>
      </c>
      <c r="F7" s="14">
        <v>2176000000</v>
      </c>
      <c r="G7" s="14">
        <v>0</v>
      </c>
      <c r="H7" s="14">
        <v>877432432</v>
      </c>
      <c r="I7" s="14">
        <v>1298567568</v>
      </c>
      <c r="J7" s="14">
        <v>877432432</v>
      </c>
      <c r="K7" s="18">
        <f t="shared" si="0"/>
        <v>0.40323181617647058</v>
      </c>
      <c r="L7" s="14">
        <v>877432432</v>
      </c>
      <c r="M7" s="14">
        <v>877432432</v>
      </c>
    </row>
    <row r="8" spans="1:14" s="8" customFormat="1">
      <c r="A8" s="29" t="s">
        <v>46</v>
      </c>
      <c r="B8" s="29"/>
      <c r="C8" s="15">
        <f>SUM(C5:C7)</f>
        <v>254873000000</v>
      </c>
      <c r="D8" s="15">
        <f t="shared" ref="D8:M8" si="1">SUM(D5:D7)</f>
        <v>0</v>
      </c>
      <c r="E8" s="15">
        <f t="shared" si="1"/>
        <v>1498000000</v>
      </c>
      <c r="F8" s="15">
        <f t="shared" si="1"/>
        <v>253375000000</v>
      </c>
      <c r="G8" s="15">
        <f t="shared" si="1"/>
        <v>0</v>
      </c>
      <c r="H8" s="15">
        <f t="shared" si="1"/>
        <v>89964767857</v>
      </c>
      <c r="I8" s="15">
        <f t="shared" si="1"/>
        <v>163410232143</v>
      </c>
      <c r="J8" s="15">
        <f t="shared" si="1"/>
        <v>89082767857</v>
      </c>
      <c r="K8" s="19">
        <f t="shared" si="0"/>
        <v>0.35158467827133694</v>
      </c>
      <c r="L8" s="15">
        <f t="shared" si="1"/>
        <v>89082767857</v>
      </c>
      <c r="M8" s="15">
        <f t="shared" si="1"/>
        <v>89082767857</v>
      </c>
    </row>
    <row r="9" spans="1:14" ht="22.5">
      <c r="A9" s="6" t="s">
        <v>24</v>
      </c>
      <c r="B9" s="7" t="s">
        <v>25</v>
      </c>
      <c r="C9" s="14">
        <v>0</v>
      </c>
      <c r="D9" s="14">
        <v>110000000</v>
      </c>
      <c r="E9" s="14">
        <v>0</v>
      </c>
      <c r="F9" s="14">
        <v>110000000</v>
      </c>
      <c r="G9" s="14">
        <v>0</v>
      </c>
      <c r="H9" s="14">
        <v>0</v>
      </c>
      <c r="I9" s="14">
        <v>110000000</v>
      </c>
      <c r="J9" s="14">
        <v>0</v>
      </c>
      <c r="K9" s="18">
        <f t="shared" si="0"/>
        <v>0</v>
      </c>
      <c r="L9" s="14">
        <v>0</v>
      </c>
      <c r="M9" s="14">
        <v>0</v>
      </c>
    </row>
    <row r="10" spans="1:14" ht="22.5">
      <c r="A10" s="6" t="s">
        <v>26</v>
      </c>
      <c r="B10" s="7" t="s">
        <v>27</v>
      </c>
      <c r="C10" s="14">
        <v>40879000000</v>
      </c>
      <c r="D10" s="14">
        <v>1667000000</v>
      </c>
      <c r="E10" s="14">
        <v>2529000000</v>
      </c>
      <c r="F10" s="14">
        <v>40017000000</v>
      </c>
      <c r="G10" s="14">
        <v>3900000000</v>
      </c>
      <c r="H10" s="14">
        <v>28605890402</v>
      </c>
      <c r="I10" s="14">
        <v>7511109598</v>
      </c>
      <c r="J10" s="14">
        <v>25841527275</v>
      </c>
      <c r="K10" s="18">
        <f t="shared" si="0"/>
        <v>0.64576373228877726</v>
      </c>
      <c r="L10" s="14">
        <v>13163129479</v>
      </c>
      <c r="M10" s="14">
        <v>13010218158</v>
      </c>
    </row>
    <row r="11" spans="1:14" s="8" customFormat="1">
      <c r="A11" s="29" t="s">
        <v>47</v>
      </c>
      <c r="B11" s="29"/>
      <c r="C11" s="15">
        <f>SUM(C9:C10)</f>
        <v>40879000000</v>
      </c>
      <c r="D11" s="15">
        <f t="shared" ref="D11:N11" si="2">SUM(D9:D10)</f>
        <v>1777000000</v>
      </c>
      <c r="E11" s="15">
        <f t="shared" si="2"/>
        <v>2529000000</v>
      </c>
      <c r="F11" s="15">
        <f t="shared" si="2"/>
        <v>40127000000</v>
      </c>
      <c r="G11" s="15">
        <f t="shared" si="2"/>
        <v>3900000000</v>
      </c>
      <c r="H11" s="15">
        <f t="shared" si="2"/>
        <v>28605890402</v>
      </c>
      <c r="I11" s="15">
        <f t="shared" si="2"/>
        <v>7621109598</v>
      </c>
      <c r="J11" s="15">
        <f t="shared" si="2"/>
        <v>25841527275</v>
      </c>
      <c r="K11" s="19">
        <f t="shared" si="0"/>
        <v>0.64399350250454801</v>
      </c>
      <c r="L11" s="15">
        <f t="shared" si="2"/>
        <v>13163129479</v>
      </c>
      <c r="M11" s="15">
        <f t="shared" si="2"/>
        <v>13010218158</v>
      </c>
      <c r="N11" s="11">
        <f t="shared" si="2"/>
        <v>0</v>
      </c>
    </row>
    <row r="12" spans="1:14" ht="22.5">
      <c r="A12" s="6" t="s">
        <v>28</v>
      </c>
      <c r="B12" s="7" t="s">
        <v>29</v>
      </c>
      <c r="C12" s="14">
        <v>7357000000</v>
      </c>
      <c r="D12" s="14">
        <v>0</v>
      </c>
      <c r="E12" s="14">
        <v>200000000</v>
      </c>
      <c r="F12" s="14">
        <v>7157000000</v>
      </c>
      <c r="G12" s="14">
        <v>7157000000</v>
      </c>
      <c r="H12" s="14">
        <v>0</v>
      </c>
      <c r="I12" s="14">
        <v>0</v>
      </c>
      <c r="J12" s="14">
        <v>0</v>
      </c>
      <c r="K12" s="18">
        <f t="shared" si="0"/>
        <v>0</v>
      </c>
      <c r="L12" s="14">
        <v>0</v>
      </c>
      <c r="M12" s="14">
        <v>0</v>
      </c>
    </row>
    <row r="13" spans="1:14" ht="33.75">
      <c r="A13" s="6" t="s">
        <v>30</v>
      </c>
      <c r="B13" s="7" t="s">
        <v>31</v>
      </c>
      <c r="C13" s="14">
        <v>15000000</v>
      </c>
      <c r="D13" s="14">
        <v>31000000</v>
      </c>
      <c r="E13" s="14">
        <v>0</v>
      </c>
      <c r="F13" s="14">
        <v>46000000</v>
      </c>
      <c r="G13" s="14">
        <v>0</v>
      </c>
      <c r="H13" s="14">
        <v>12137808</v>
      </c>
      <c r="I13" s="14">
        <v>33862192</v>
      </c>
      <c r="J13" s="14">
        <v>12137808</v>
      </c>
      <c r="K13" s="18">
        <f t="shared" si="0"/>
        <v>0.26386539130434783</v>
      </c>
      <c r="L13" s="14">
        <v>12137808</v>
      </c>
      <c r="M13" s="14">
        <v>12137808</v>
      </c>
    </row>
    <row r="14" spans="1:14">
      <c r="A14" s="6" t="s">
        <v>32</v>
      </c>
      <c r="B14" s="7" t="s">
        <v>33</v>
      </c>
      <c r="C14" s="14">
        <v>0</v>
      </c>
      <c r="D14" s="14">
        <v>163000000</v>
      </c>
      <c r="E14" s="14">
        <v>0</v>
      </c>
      <c r="F14" s="14">
        <v>163000000</v>
      </c>
      <c r="G14" s="14">
        <v>0</v>
      </c>
      <c r="H14" s="14">
        <v>162426201</v>
      </c>
      <c r="I14" s="14">
        <v>573799</v>
      </c>
      <c r="J14" s="14">
        <v>162426201</v>
      </c>
      <c r="K14" s="18">
        <f t="shared" si="0"/>
        <v>0.99647976073619637</v>
      </c>
      <c r="L14" s="14">
        <v>77585000</v>
      </c>
      <c r="M14" s="14">
        <v>77585000</v>
      </c>
    </row>
    <row r="15" spans="1:14">
      <c r="A15" s="6" t="s">
        <v>34</v>
      </c>
      <c r="B15" s="7" t="s">
        <v>35</v>
      </c>
      <c r="C15" s="14">
        <v>0</v>
      </c>
      <c r="D15" s="14">
        <v>2256000000</v>
      </c>
      <c r="E15" s="14">
        <v>0</v>
      </c>
      <c r="F15" s="14">
        <v>2256000000</v>
      </c>
      <c r="G15" s="14">
        <v>0</v>
      </c>
      <c r="H15" s="14">
        <v>2255241840</v>
      </c>
      <c r="I15" s="14">
        <v>758160</v>
      </c>
      <c r="J15" s="14">
        <v>2255241840</v>
      </c>
      <c r="K15" s="18">
        <f t="shared" si="0"/>
        <v>0.99966393617021276</v>
      </c>
      <c r="L15" s="14">
        <v>2255241840</v>
      </c>
      <c r="M15" s="14">
        <v>2255241840</v>
      </c>
    </row>
    <row r="16" spans="1:14" s="8" customFormat="1">
      <c r="A16" s="29" t="s">
        <v>48</v>
      </c>
      <c r="B16" s="29"/>
      <c r="C16" s="15">
        <f>SUM(C12:C15)</f>
        <v>7372000000</v>
      </c>
      <c r="D16" s="15">
        <f t="shared" ref="D16:N16" si="3">SUM(D12:D15)</f>
        <v>2450000000</v>
      </c>
      <c r="E16" s="15">
        <f t="shared" si="3"/>
        <v>200000000</v>
      </c>
      <c r="F16" s="15">
        <f t="shared" si="3"/>
        <v>9622000000</v>
      </c>
      <c r="G16" s="15">
        <f t="shared" si="3"/>
        <v>7157000000</v>
      </c>
      <c r="H16" s="15">
        <f t="shared" si="3"/>
        <v>2429805849</v>
      </c>
      <c r="I16" s="15">
        <f t="shared" si="3"/>
        <v>35194151</v>
      </c>
      <c r="J16" s="15">
        <f t="shared" si="3"/>
        <v>2429805849</v>
      </c>
      <c r="K16" s="19">
        <f t="shared" si="0"/>
        <v>0.25252607035959262</v>
      </c>
      <c r="L16" s="15">
        <f t="shared" si="3"/>
        <v>2344964648</v>
      </c>
      <c r="M16" s="15">
        <f t="shared" si="3"/>
        <v>2344964648</v>
      </c>
      <c r="N16" s="11">
        <f t="shared" si="3"/>
        <v>0</v>
      </c>
    </row>
    <row r="17" spans="1:13">
      <c r="A17" s="6" t="s">
        <v>36</v>
      </c>
      <c r="B17" s="7" t="s">
        <v>37</v>
      </c>
      <c r="C17" s="14">
        <v>0</v>
      </c>
      <c r="D17" s="14">
        <v>111000000</v>
      </c>
      <c r="E17" s="14">
        <v>0</v>
      </c>
      <c r="F17" s="14">
        <v>111000000</v>
      </c>
      <c r="G17" s="14">
        <v>0</v>
      </c>
      <c r="H17" s="14">
        <v>15172900</v>
      </c>
      <c r="I17" s="14">
        <v>95827100</v>
      </c>
      <c r="J17" s="14">
        <v>15172900</v>
      </c>
      <c r="K17" s="18">
        <f t="shared" si="0"/>
        <v>0.13669279279279278</v>
      </c>
      <c r="L17" s="14">
        <v>15172900</v>
      </c>
      <c r="M17" s="14">
        <v>15172900</v>
      </c>
    </row>
    <row r="18" spans="1:13">
      <c r="A18" s="6" t="s">
        <v>38</v>
      </c>
      <c r="B18" s="7" t="s">
        <v>39</v>
      </c>
      <c r="C18" s="14">
        <v>171000000</v>
      </c>
      <c r="D18" s="14">
        <v>0</v>
      </c>
      <c r="E18" s="14">
        <v>111000000</v>
      </c>
      <c r="F18" s="14">
        <v>60000000</v>
      </c>
      <c r="G18" s="14">
        <v>0</v>
      </c>
      <c r="H18" s="14">
        <v>60000000</v>
      </c>
      <c r="I18" s="14">
        <v>0</v>
      </c>
      <c r="J18" s="14">
        <v>0</v>
      </c>
      <c r="K18" s="18">
        <f t="shared" si="0"/>
        <v>0</v>
      </c>
      <c r="L18" s="14">
        <v>0</v>
      </c>
      <c r="M18" s="14">
        <v>0</v>
      </c>
    </row>
    <row r="19" spans="1:13" ht="22.5">
      <c r="A19" s="6" t="s">
        <v>40</v>
      </c>
      <c r="B19" s="7" t="s">
        <v>41</v>
      </c>
      <c r="C19" s="14">
        <v>442000000</v>
      </c>
      <c r="D19" s="14">
        <v>0</v>
      </c>
      <c r="E19" s="14">
        <v>0</v>
      </c>
      <c r="F19" s="14">
        <v>442000000</v>
      </c>
      <c r="G19" s="14">
        <v>0</v>
      </c>
      <c r="H19" s="14">
        <v>0</v>
      </c>
      <c r="I19" s="14">
        <v>442000000</v>
      </c>
      <c r="J19" s="14">
        <v>0</v>
      </c>
      <c r="K19" s="18">
        <f t="shared" si="0"/>
        <v>0</v>
      </c>
      <c r="L19" s="14">
        <v>0</v>
      </c>
      <c r="M19" s="14">
        <v>0</v>
      </c>
    </row>
    <row r="20" spans="1:13" ht="22.5">
      <c r="A20" s="6" t="s">
        <v>42</v>
      </c>
      <c r="B20" s="7" t="s">
        <v>43</v>
      </c>
      <c r="C20" s="14">
        <v>5000000</v>
      </c>
      <c r="D20" s="14">
        <v>0</v>
      </c>
      <c r="E20" s="14">
        <v>0</v>
      </c>
      <c r="F20" s="14">
        <v>5000000</v>
      </c>
      <c r="G20" s="14">
        <v>0</v>
      </c>
      <c r="H20" s="14">
        <v>0</v>
      </c>
      <c r="I20" s="14">
        <v>5000000</v>
      </c>
      <c r="J20" s="14">
        <v>0</v>
      </c>
      <c r="K20" s="18">
        <f t="shared" si="0"/>
        <v>0</v>
      </c>
      <c r="L20" s="14">
        <v>0</v>
      </c>
      <c r="M20" s="14">
        <v>0</v>
      </c>
    </row>
    <row r="21" spans="1:13" s="8" customFormat="1" ht="33" customHeight="1">
      <c r="A21" s="29" t="s">
        <v>49</v>
      </c>
      <c r="B21" s="29"/>
      <c r="C21" s="15">
        <f>SUM(C17:C20)</f>
        <v>618000000</v>
      </c>
      <c r="D21" s="15">
        <f t="shared" ref="D21:M21" si="4">SUM(D17:D20)</f>
        <v>111000000</v>
      </c>
      <c r="E21" s="15">
        <f t="shared" si="4"/>
        <v>111000000</v>
      </c>
      <c r="F21" s="15">
        <f t="shared" si="4"/>
        <v>618000000</v>
      </c>
      <c r="G21" s="15">
        <f t="shared" si="4"/>
        <v>0</v>
      </c>
      <c r="H21" s="15">
        <f t="shared" si="4"/>
        <v>75172900</v>
      </c>
      <c r="I21" s="15">
        <f t="shared" si="4"/>
        <v>542827100</v>
      </c>
      <c r="J21" s="15">
        <f t="shared" si="4"/>
        <v>15172900</v>
      </c>
      <c r="K21" s="19">
        <f t="shared" si="0"/>
        <v>2.4551618122977348E-2</v>
      </c>
      <c r="L21" s="15">
        <f t="shared" si="4"/>
        <v>15172900</v>
      </c>
      <c r="M21" s="15">
        <f t="shared" si="4"/>
        <v>15172900</v>
      </c>
    </row>
    <row r="22" spans="1:13" s="9" customFormat="1">
      <c r="A22" s="30" t="s">
        <v>50</v>
      </c>
      <c r="B22" s="30"/>
      <c r="C22" s="16">
        <f>+C21+C16+C11+C8</f>
        <v>303742000000</v>
      </c>
      <c r="D22" s="16">
        <f t="shared" ref="D22:M22" si="5">+D21+D16+D11+D8</f>
        <v>4338000000</v>
      </c>
      <c r="E22" s="16">
        <f t="shared" si="5"/>
        <v>4338000000</v>
      </c>
      <c r="F22" s="16">
        <f t="shared" si="5"/>
        <v>303742000000</v>
      </c>
      <c r="G22" s="16">
        <f t="shared" si="5"/>
        <v>11057000000</v>
      </c>
      <c r="H22" s="16">
        <f t="shared" si="5"/>
        <v>121075637008</v>
      </c>
      <c r="I22" s="16">
        <f t="shared" si="5"/>
        <v>171609362992</v>
      </c>
      <c r="J22" s="16">
        <f t="shared" si="5"/>
        <v>117369273881</v>
      </c>
      <c r="K22" s="20">
        <f t="shared" si="0"/>
        <v>0.38641107874775305</v>
      </c>
      <c r="L22" s="16">
        <f t="shared" si="5"/>
        <v>104606034884</v>
      </c>
      <c r="M22" s="16">
        <f t="shared" si="5"/>
        <v>104453123563</v>
      </c>
    </row>
    <row r="23" spans="1:13" ht="56.25">
      <c r="A23" s="6" t="s">
        <v>44</v>
      </c>
      <c r="B23" s="7" t="s">
        <v>45</v>
      </c>
      <c r="C23" s="14">
        <v>45000000000</v>
      </c>
      <c r="D23" s="14">
        <v>0</v>
      </c>
      <c r="E23" s="14">
        <v>0</v>
      </c>
      <c r="F23" s="14">
        <v>45000000000</v>
      </c>
      <c r="G23" s="14">
        <v>3900000000</v>
      </c>
      <c r="H23" s="14">
        <v>41100000000</v>
      </c>
      <c r="I23" s="14">
        <v>0</v>
      </c>
      <c r="J23" s="14">
        <v>39740050421</v>
      </c>
      <c r="K23" s="18">
        <f t="shared" si="0"/>
        <v>0.88311223157777774</v>
      </c>
      <c r="L23" s="14">
        <v>9462692705</v>
      </c>
      <c r="M23" s="14">
        <v>9462692705</v>
      </c>
    </row>
    <row r="24" spans="1:13" s="8" customFormat="1">
      <c r="A24" s="29" t="s">
        <v>51</v>
      </c>
      <c r="B24" s="29"/>
      <c r="C24" s="15">
        <f>+C23</f>
        <v>45000000000</v>
      </c>
      <c r="D24" s="15">
        <f t="shared" ref="D24:M24" si="6">+D23</f>
        <v>0</v>
      </c>
      <c r="E24" s="15">
        <f t="shared" si="6"/>
        <v>0</v>
      </c>
      <c r="F24" s="15">
        <f t="shared" si="6"/>
        <v>45000000000</v>
      </c>
      <c r="G24" s="15">
        <f t="shared" si="6"/>
        <v>3900000000</v>
      </c>
      <c r="H24" s="15">
        <f t="shared" si="6"/>
        <v>41100000000</v>
      </c>
      <c r="I24" s="15">
        <f t="shared" si="6"/>
        <v>0</v>
      </c>
      <c r="J24" s="15">
        <f t="shared" si="6"/>
        <v>39740050421</v>
      </c>
      <c r="K24" s="19">
        <f t="shared" si="0"/>
        <v>0.88311223157777774</v>
      </c>
      <c r="L24" s="15">
        <f t="shared" si="6"/>
        <v>9462692705</v>
      </c>
      <c r="M24" s="15">
        <f t="shared" si="6"/>
        <v>9462692705</v>
      </c>
    </row>
    <row r="25" spans="1:13" s="10" customFormat="1">
      <c r="A25" s="28" t="s">
        <v>52</v>
      </c>
      <c r="B25" s="28"/>
      <c r="C25" s="17">
        <f>+C24+C22</f>
        <v>348742000000</v>
      </c>
      <c r="D25" s="17">
        <f t="shared" ref="D25:M25" si="7">+D24+D22</f>
        <v>4338000000</v>
      </c>
      <c r="E25" s="17">
        <f t="shared" si="7"/>
        <v>4338000000</v>
      </c>
      <c r="F25" s="17">
        <f t="shared" si="7"/>
        <v>348742000000</v>
      </c>
      <c r="G25" s="17">
        <f t="shared" si="7"/>
        <v>14957000000</v>
      </c>
      <c r="H25" s="17">
        <f t="shared" si="7"/>
        <v>162175637008</v>
      </c>
      <c r="I25" s="17">
        <f t="shared" si="7"/>
        <v>171609362992</v>
      </c>
      <c r="J25" s="17">
        <f t="shared" si="7"/>
        <v>157109324302</v>
      </c>
      <c r="K25" s="21">
        <f t="shared" si="0"/>
        <v>0.45050302029007117</v>
      </c>
      <c r="L25" s="17">
        <f t="shared" si="7"/>
        <v>114068727589</v>
      </c>
      <c r="M25" s="17">
        <f t="shared" si="7"/>
        <v>113915816268</v>
      </c>
    </row>
    <row r="26" spans="1:13" ht="33.950000000000003" customHeight="1"/>
  </sheetData>
  <mergeCells count="7">
    <mergeCell ref="A25:B25"/>
    <mergeCell ref="A8:B8"/>
    <mergeCell ref="A11:B11"/>
    <mergeCell ref="A16:B16"/>
    <mergeCell ref="A21:B21"/>
    <mergeCell ref="A22:B22"/>
    <mergeCell ref="A24:B24"/>
  </mergeCells>
  <pageMargins left="0.78740157480314965" right="0.78740157480314965" top="0.78740157480314965" bottom="0.78740157480314965" header="0.78740157480314965" footer="0.78740157480314965"/>
  <pageSetup paperSize="133" scale="7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2019-06-04T22:09:27Z</cp:lastPrinted>
  <dcterms:created xsi:type="dcterms:W3CDTF">2019-06-04T21:54:11Z</dcterms:created>
  <dcterms:modified xsi:type="dcterms:W3CDTF">2019-06-10T14:56:00Z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